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F065751-975D-4DA4-A798-0D1809618B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rgos e Salários" sheetId="1" r:id="rId1"/>
  </sheets>
  <definedNames>
    <definedName name="_xlnm.Print_Titles" localSheetId="0">'Cargos e Salários'!$2:$5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5" i="1"/>
  <c r="M14" i="1"/>
  <c r="M13" i="1"/>
  <c r="M12" i="1"/>
  <c r="L11" i="1"/>
  <c r="L10" i="1"/>
  <c r="L9" i="1"/>
  <c r="L8" i="1"/>
  <c r="J11" i="1"/>
  <c r="J10" i="1"/>
  <c r="J9" i="1"/>
  <c r="J8" i="1"/>
  <c r="I11" i="1"/>
  <c r="I10" i="1"/>
  <c r="I9" i="1"/>
  <c r="I8" i="1"/>
  <c r="G16" i="1"/>
  <c r="G15" i="1"/>
  <c r="G14" i="1"/>
  <c r="G13" i="1"/>
  <c r="G12" i="1"/>
  <c r="G11" i="1"/>
  <c r="G10" i="1"/>
  <c r="G8" i="1"/>
  <c r="G9" i="1"/>
  <c r="M10" i="1" l="1"/>
  <c r="N10" i="1" s="1"/>
  <c r="M9" i="1"/>
  <c r="M11" i="1"/>
  <c r="N9" i="1"/>
  <c r="N13" i="1"/>
  <c r="N11" i="1"/>
  <c r="N14" i="1"/>
  <c r="M8" i="1"/>
  <c r="N8" i="1" s="1"/>
  <c r="N15" i="1"/>
  <c r="N12" i="1"/>
  <c r="N16" i="1"/>
  <c r="E17" i="1"/>
  <c r="H17" i="1" l="1"/>
  <c r="E18" i="1"/>
</calcChain>
</file>

<file path=xl/sharedStrings.xml><?xml version="1.0" encoding="utf-8"?>
<sst xmlns="http://schemas.openxmlformats.org/spreadsheetml/2006/main" count="37" uniqueCount="36">
  <si>
    <t>DESCRIÇÃO DOS CARGOS</t>
  </si>
  <si>
    <t>QTDE</t>
  </si>
  <si>
    <t>REMUNERAÇÃO – R$</t>
  </si>
  <si>
    <t>BENEFÍCIOS R$</t>
  </si>
  <si>
    <t>TOTAL</t>
  </si>
  <si>
    <t>Categoria profissional/ cargo</t>
  </si>
  <si>
    <t>Jornada/ carga horária semanal</t>
  </si>
  <si>
    <t>Salário</t>
  </si>
  <si>
    <t>Insalu bridade
***</t>
  </si>
  <si>
    <t>Subtotal 1 **</t>
  </si>
  <si>
    <t>Vale Refeição
*</t>
  </si>
  <si>
    <t>Vale Transporte *</t>
  </si>
  <si>
    <t>Subtotal 2 **</t>
  </si>
  <si>
    <t>Auxiliar de limpeza</t>
  </si>
  <si>
    <t>Auxiliar de serviços gerais</t>
  </si>
  <si>
    <t>Auxiliar veterinário</t>
  </si>
  <si>
    <t>Recepcionista</t>
  </si>
  <si>
    <t>Anestesista</t>
  </si>
  <si>
    <t>Cirurgião Geral</t>
  </si>
  <si>
    <t>Clínico Geral</t>
  </si>
  <si>
    <t>Coordenador/ Responsável Técnico</t>
  </si>
  <si>
    <t>Especialista em imagem</t>
  </si>
  <si>
    <t>Observações</t>
  </si>
  <si>
    <t>*** Adicional de Insalubridade = Recepcionista (R$ 1.518,00 X 20% = 303,60); Demais funções CLT  (R$ 1.518,00 X 40% = 607,20).</t>
  </si>
  <si>
    <t>ANEXO VI
PLANILHA DE CARGOS E REMUNERAÇÃO</t>
  </si>
  <si>
    <t>Vale Alimentação
*</t>
  </si>
  <si>
    <t>Plano Odontoló gico *</t>
  </si>
  <si>
    <t>Seguro de Vida *</t>
  </si>
  <si>
    <t>TOTAL R$</t>
  </si>
  <si>
    <t>Adicio nais</t>
  </si>
  <si>
    <t>** Colunas Subtotal 1 e 2 adicionadas ao modelo do edital, como forma de propiciar um cálculo assertivo aos somatórios totais.</t>
  </si>
  <si>
    <t>* Vale Alimentação = valor de R$ 322,90 por mês de acordo com Clúsula Vigésima Segunda da Convenção Coletiva de Trabalho TRABALHO 2024/2025 (Anexo VI-A);</t>
  </si>
  <si>
    <t>* Vale Refeição = valor de R$ 15,48 por dia trabalhado X 23 (média) dia úteis mês, de acordo com Clúsula Vigésima Segunda da Convenção Coletiva de Trabalho TRABALHO 2024/2025 (Anexo VI-A);</t>
  </si>
  <si>
    <t>* Vale Transporte = valor de R$ 6,5,00 X 2 (ida e volta do trabalho) por dia trabalhado X 23 (média) dia úteis mês, em conformidade com o Anexo VI-B;</t>
  </si>
  <si>
    <t>* Plano Odontológico = valor de 24,90 por funcionário CLT, em conformidade com o Anexo VI-C;</t>
  </si>
  <si>
    <t>* Seguro de Vida = valor de 51,15 por funcionário CLT, em conformidade com o Anexo VI-D;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</si>
</sst>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BAC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/>
      <right/>
      <top/>
      <bottom style="medium">
        <color rgb="FF8EAADB"/>
      </bottom>
      <diagonal/>
    </border>
    <border>
      <left/>
      <right/>
      <top style="medium">
        <color rgb="FF8EAADB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4" fontId="4" fillId="6" borderId="1" xfId="0" applyNumberFormat="1" applyFont="1" applyFill="1" applyBorder="1" applyAlignment="1">
      <alignment horizontal="center" vertical="center" wrapText="1"/>
    </xf>
    <xf numFmtId="44" fontId="4" fillId="6" borderId="2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44" fontId="4" fillId="7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44" fontId="4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8" fontId="2" fillId="4" borderId="1" xfId="0" applyNumberFormat="1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8" fontId="2" fillId="5" borderId="1" xfId="0" applyNumberFormat="1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center" vertical="center" wrapText="1"/>
    </xf>
    <xf numFmtId="44" fontId="2" fillId="8" borderId="1" xfId="0" applyNumberFormat="1" applyFont="1" applyFill="1" applyBorder="1" applyAlignment="1">
      <alignment horizontal="right" vertical="center" wrapText="1"/>
    </xf>
    <xf numFmtId="8" fontId="2" fillId="8" borderId="1" xfId="0" applyNumberFormat="1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5"/>
  <sheetViews>
    <sheetView tabSelected="1" zoomScaleNormal="100" workbookViewId="0">
      <selection activeCell="A4" sqref="A4"/>
    </sheetView>
  </sheetViews>
  <sheetFormatPr defaultRowHeight="14.4" x14ac:dyDescent="0.3"/>
  <cols>
    <col min="1" max="1" width="20" customWidth="1"/>
    <col min="2" max="2" width="12.6640625" customWidth="1"/>
    <col min="3" max="3" width="6.33203125" customWidth="1"/>
    <col min="4" max="4" width="11.44140625" style="1" bestFit="1" customWidth="1"/>
    <col min="5" max="5" width="9.88671875" style="1" customWidth="1"/>
    <col min="6" max="6" width="9.88671875" customWidth="1"/>
    <col min="7" max="7" width="12.44140625" bestFit="1" customWidth="1"/>
    <col min="8" max="8" width="10.88671875" customWidth="1"/>
    <col min="9" max="12" width="9.88671875" customWidth="1"/>
    <col min="13" max="13" width="11.44140625" customWidth="1"/>
    <col min="14" max="14" width="12.44140625" bestFit="1" customWidth="1"/>
  </cols>
  <sheetData>
    <row r="2" spans="1:14" ht="15" customHeight="1" x14ac:dyDescent="0.3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3">
      <c r="A4" s="2"/>
      <c r="B4" s="2"/>
      <c r="C4" s="3"/>
      <c r="D4" s="3"/>
      <c r="E4" s="3"/>
      <c r="F4" s="3"/>
    </row>
    <row r="5" spans="1:14" ht="15" thickBot="1" x14ac:dyDescent="0.35"/>
    <row r="6" spans="1:14" ht="25.5" customHeight="1" thickBot="1" x14ac:dyDescent="0.35">
      <c r="A6" s="39" t="s">
        <v>0</v>
      </c>
      <c r="B6" s="39"/>
      <c r="C6" s="35" t="s">
        <v>1</v>
      </c>
      <c r="D6" s="39" t="s">
        <v>2</v>
      </c>
      <c r="E6" s="39"/>
      <c r="F6" s="39"/>
      <c r="G6" s="39"/>
      <c r="H6" s="27" t="s">
        <v>3</v>
      </c>
      <c r="I6" s="27"/>
      <c r="J6" s="27"/>
      <c r="K6" s="27"/>
      <c r="L6" s="27"/>
      <c r="M6" s="27"/>
      <c r="N6" s="35" t="s">
        <v>28</v>
      </c>
    </row>
    <row r="7" spans="1:14" ht="53.4" thickBot="1" x14ac:dyDescent="0.35">
      <c r="A7" s="4" t="s">
        <v>5</v>
      </c>
      <c r="B7" s="4" t="s">
        <v>6</v>
      </c>
      <c r="C7" s="36"/>
      <c r="D7" s="9" t="s">
        <v>7</v>
      </c>
      <c r="E7" s="4" t="s">
        <v>8</v>
      </c>
      <c r="F7" s="9" t="s">
        <v>29</v>
      </c>
      <c r="G7" s="16" t="s">
        <v>9</v>
      </c>
      <c r="H7" s="4" t="s">
        <v>25</v>
      </c>
      <c r="I7" s="4" t="s">
        <v>10</v>
      </c>
      <c r="J7" s="11" t="s">
        <v>11</v>
      </c>
      <c r="K7" s="10" t="s">
        <v>26</v>
      </c>
      <c r="L7" s="10" t="s">
        <v>27</v>
      </c>
      <c r="M7" s="18" t="s">
        <v>12</v>
      </c>
      <c r="N7" s="38"/>
    </row>
    <row r="8" spans="1:14" ht="15" thickBot="1" x14ac:dyDescent="0.35">
      <c r="A8" s="5" t="s">
        <v>13</v>
      </c>
      <c r="B8" s="6">
        <v>44</v>
      </c>
      <c r="C8" s="6">
        <v>2</v>
      </c>
      <c r="D8" s="12">
        <v>1640</v>
      </c>
      <c r="E8" s="12">
        <v>607.20000000000005</v>
      </c>
      <c r="F8" s="13">
        <v>0</v>
      </c>
      <c r="G8" s="17">
        <f t="shared" ref="G8:G16" si="0">(D8+E8+F8)*C8</f>
        <v>4494.3999999999996</v>
      </c>
      <c r="H8" s="13">
        <v>322.89999999999998</v>
      </c>
      <c r="I8" s="13">
        <f>(15.48*23)</f>
        <v>356.04</v>
      </c>
      <c r="J8" s="13">
        <f>(6.5*2)*23</f>
        <v>299</v>
      </c>
      <c r="K8" s="13">
        <v>24.9</v>
      </c>
      <c r="L8" s="13">
        <f>51.15</f>
        <v>51.15</v>
      </c>
      <c r="M8" s="19">
        <f t="shared" ref="M8:M16" si="1">SUM(H8:L8)*C8</f>
        <v>2107.98</v>
      </c>
      <c r="N8" s="20">
        <f>G8+M8</f>
        <v>6602.3799999999992</v>
      </c>
    </row>
    <row r="9" spans="1:14" ht="27" thickBot="1" x14ac:dyDescent="0.35">
      <c r="A9" s="7" t="s">
        <v>14</v>
      </c>
      <c r="B9" s="8">
        <v>44</v>
      </c>
      <c r="C9" s="8">
        <v>1</v>
      </c>
      <c r="D9" s="14">
        <v>1640</v>
      </c>
      <c r="E9" s="14">
        <v>607.20000000000005</v>
      </c>
      <c r="F9" s="15">
        <v>0</v>
      </c>
      <c r="G9" s="17">
        <f t="shared" si="0"/>
        <v>2247.1999999999998</v>
      </c>
      <c r="H9" s="15">
        <v>322.89999999999998</v>
      </c>
      <c r="I9" s="15">
        <f>(15.48*23)</f>
        <v>356.04</v>
      </c>
      <c r="J9" s="15">
        <f>(6.5*2)*23</f>
        <v>299</v>
      </c>
      <c r="K9" s="15">
        <v>24.9</v>
      </c>
      <c r="L9" s="15">
        <f>51.15</f>
        <v>51.15</v>
      </c>
      <c r="M9" s="19">
        <f t="shared" si="1"/>
        <v>1053.99</v>
      </c>
      <c r="N9" s="20">
        <f>G9+M9</f>
        <v>3301.1899999999996</v>
      </c>
    </row>
    <row r="10" spans="1:14" ht="15" thickBot="1" x14ac:dyDescent="0.35">
      <c r="A10" s="5" t="s">
        <v>15</v>
      </c>
      <c r="B10" s="6">
        <v>44</v>
      </c>
      <c r="C10" s="6">
        <v>3</v>
      </c>
      <c r="D10" s="12">
        <v>2159.6</v>
      </c>
      <c r="E10" s="12">
        <v>607.20000000000005</v>
      </c>
      <c r="F10" s="13">
        <v>0</v>
      </c>
      <c r="G10" s="17">
        <f t="shared" si="0"/>
        <v>8300.4000000000015</v>
      </c>
      <c r="H10" s="13">
        <v>322.89999999999998</v>
      </c>
      <c r="I10" s="13">
        <f>(15.48*23)</f>
        <v>356.04</v>
      </c>
      <c r="J10" s="13">
        <f>(6.5*2)*23</f>
        <v>299</v>
      </c>
      <c r="K10" s="13">
        <v>24.9</v>
      </c>
      <c r="L10" s="13">
        <f>51.15</f>
        <v>51.15</v>
      </c>
      <c r="M10" s="19">
        <f t="shared" si="1"/>
        <v>3161.9700000000003</v>
      </c>
      <c r="N10" s="20">
        <f t="shared" ref="N10:N15" si="2">G10+M10</f>
        <v>11462.370000000003</v>
      </c>
    </row>
    <row r="11" spans="1:14" ht="15" thickBot="1" x14ac:dyDescent="0.35">
      <c r="A11" s="7" t="s">
        <v>16</v>
      </c>
      <c r="B11" s="8">
        <v>44</v>
      </c>
      <c r="C11" s="8">
        <v>2</v>
      </c>
      <c r="D11" s="14">
        <v>1835.66</v>
      </c>
      <c r="E11" s="14">
        <v>303.60000000000002</v>
      </c>
      <c r="F11" s="15">
        <v>0</v>
      </c>
      <c r="G11" s="17">
        <f t="shared" si="0"/>
        <v>4278.5200000000004</v>
      </c>
      <c r="H11" s="15">
        <v>322.89999999999998</v>
      </c>
      <c r="I11" s="15">
        <f>(15.48*23)</f>
        <v>356.04</v>
      </c>
      <c r="J11" s="15">
        <f>(6.5*2)*23</f>
        <v>299</v>
      </c>
      <c r="K11" s="15">
        <v>24.9</v>
      </c>
      <c r="L11" s="15">
        <f>51.15</f>
        <v>51.15</v>
      </c>
      <c r="M11" s="19">
        <f t="shared" si="1"/>
        <v>2107.98</v>
      </c>
      <c r="N11" s="20">
        <f t="shared" si="2"/>
        <v>6386.5</v>
      </c>
    </row>
    <row r="12" spans="1:14" ht="15" thickBot="1" x14ac:dyDescent="0.35">
      <c r="A12" s="5" t="s">
        <v>17</v>
      </c>
      <c r="B12" s="6">
        <v>17</v>
      </c>
      <c r="C12" s="6">
        <v>1</v>
      </c>
      <c r="D12" s="12">
        <v>4000</v>
      </c>
      <c r="E12" s="12">
        <v>0</v>
      </c>
      <c r="F12" s="13">
        <v>0</v>
      </c>
      <c r="G12" s="17">
        <f t="shared" si="0"/>
        <v>4000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9">
        <f t="shared" si="1"/>
        <v>0</v>
      </c>
      <c r="N12" s="20">
        <f t="shared" si="2"/>
        <v>4000</v>
      </c>
    </row>
    <row r="13" spans="1:14" ht="15" thickBot="1" x14ac:dyDescent="0.35">
      <c r="A13" s="7" t="s">
        <v>18</v>
      </c>
      <c r="B13" s="8">
        <v>17</v>
      </c>
      <c r="C13" s="8">
        <v>1</v>
      </c>
      <c r="D13" s="14">
        <v>4000</v>
      </c>
      <c r="E13" s="14">
        <v>0</v>
      </c>
      <c r="F13" s="15">
        <v>0</v>
      </c>
      <c r="G13" s="17">
        <f t="shared" si="0"/>
        <v>4000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9">
        <f t="shared" si="1"/>
        <v>0</v>
      </c>
      <c r="N13" s="20">
        <f t="shared" si="2"/>
        <v>4000</v>
      </c>
    </row>
    <row r="14" spans="1:14" ht="15" thickBot="1" x14ac:dyDescent="0.35">
      <c r="A14" s="5" t="s">
        <v>19</v>
      </c>
      <c r="B14" s="6">
        <v>34</v>
      </c>
      <c r="C14" s="6">
        <v>3</v>
      </c>
      <c r="D14" s="12">
        <v>4000</v>
      </c>
      <c r="E14" s="12">
        <v>0</v>
      </c>
      <c r="F14" s="13">
        <v>0</v>
      </c>
      <c r="G14" s="17">
        <f t="shared" si="0"/>
        <v>12000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9">
        <f t="shared" si="1"/>
        <v>0</v>
      </c>
      <c r="N14" s="20">
        <f t="shared" si="2"/>
        <v>12000</v>
      </c>
    </row>
    <row r="15" spans="1:14" ht="27" thickBot="1" x14ac:dyDescent="0.35">
      <c r="A15" s="7" t="s">
        <v>20</v>
      </c>
      <c r="B15" s="8">
        <v>34</v>
      </c>
      <c r="C15" s="8">
        <v>1</v>
      </c>
      <c r="D15" s="14">
        <v>6000</v>
      </c>
      <c r="E15" s="14">
        <v>0</v>
      </c>
      <c r="F15" s="15">
        <v>0</v>
      </c>
      <c r="G15" s="17">
        <f t="shared" si="0"/>
        <v>6000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9">
        <f t="shared" si="1"/>
        <v>0</v>
      </c>
      <c r="N15" s="20">
        <f t="shared" si="2"/>
        <v>6000</v>
      </c>
    </row>
    <row r="16" spans="1:14" ht="27" thickBot="1" x14ac:dyDescent="0.35">
      <c r="A16" s="5" t="s">
        <v>21</v>
      </c>
      <c r="B16" s="6">
        <v>8</v>
      </c>
      <c r="C16" s="6">
        <v>1</v>
      </c>
      <c r="D16" s="12">
        <v>3500</v>
      </c>
      <c r="E16" s="12">
        <v>0</v>
      </c>
      <c r="F16" s="13">
        <v>0</v>
      </c>
      <c r="G16" s="17">
        <f t="shared" si="0"/>
        <v>3500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9">
        <f t="shared" si="1"/>
        <v>0</v>
      </c>
      <c r="N16" s="20">
        <f t="shared" ref="N16" si="3">G16+M16</f>
        <v>3500</v>
      </c>
    </row>
    <row r="17" spans="1:14" ht="15" thickBot="1" x14ac:dyDescent="0.35">
      <c r="A17" s="22" t="s">
        <v>4</v>
      </c>
      <c r="B17" s="22"/>
      <c r="C17" s="22"/>
      <c r="D17" s="22"/>
      <c r="E17" s="23">
        <f>SUM(G8:G16)</f>
        <v>48820.520000000004</v>
      </c>
      <c r="F17" s="24"/>
      <c r="G17" s="24"/>
      <c r="H17" s="25">
        <f>SUM(M8:M16)</f>
        <v>8431.92</v>
      </c>
      <c r="I17" s="26"/>
      <c r="J17" s="26"/>
      <c r="K17" s="26"/>
      <c r="L17" s="26"/>
      <c r="M17" s="26"/>
      <c r="N17" s="21"/>
    </row>
    <row r="18" spans="1:14" ht="15" thickBot="1" x14ac:dyDescent="0.35">
      <c r="A18" s="27" t="s">
        <v>4</v>
      </c>
      <c r="B18" s="27"/>
      <c r="C18" s="27"/>
      <c r="D18" s="27"/>
      <c r="E18" s="28">
        <f>SUM(N8:N16)</f>
        <v>57252.44</v>
      </c>
      <c r="F18" s="29"/>
      <c r="G18" s="29"/>
      <c r="H18" s="29"/>
      <c r="I18" s="29"/>
      <c r="J18" s="29"/>
      <c r="K18" s="29"/>
      <c r="L18" s="29"/>
      <c r="M18" s="29"/>
      <c r="N18" s="29"/>
    </row>
    <row r="19" spans="1:14" ht="30" customHeight="1" thickBot="1" x14ac:dyDescent="0.35">
      <c r="A19" s="32" t="s">
        <v>22</v>
      </c>
      <c r="B19" s="31" t="s">
        <v>31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30" customHeight="1" thickBot="1" x14ac:dyDescent="0.35">
      <c r="A20" s="33"/>
      <c r="B20" s="30" t="s">
        <v>32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5" customHeight="1" thickBot="1" x14ac:dyDescent="0.35">
      <c r="A21" s="33"/>
      <c r="B21" s="31" t="s">
        <v>33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5" customHeight="1" thickBot="1" x14ac:dyDescent="0.35">
      <c r="A22" s="33"/>
      <c r="B22" s="30" t="s">
        <v>34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5.75" customHeight="1" thickBot="1" x14ac:dyDescent="0.35">
      <c r="A23" s="33"/>
      <c r="B23" s="31" t="s">
        <v>35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5.75" customHeight="1" thickBot="1" x14ac:dyDescent="0.35">
      <c r="A24" s="33"/>
      <c r="B24" s="30" t="s">
        <v>30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5.75" customHeight="1" thickBot="1" x14ac:dyDescent="0.35">
      <c r="A25" s="34"/>
      <c r="B25" s="31" t="s">
        <v>23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</sheetData>
  <mergeCells count="19">
    <mergeCell ref="H6:M6"/>
    <mergeCell ref="C6:C7"/>
    <mergeCell ref="A2:N3"/>
    <mergeCell ref="N6:N7"/>
    <mergeCell ref="A6:B6"/>
    <mergeCell ref="D6:G6"/>
    <mergeCell ref="B20:N20"/>
    <mergeCell ref="B21:N21"/>
    <mergeCell ref="B22:N22"/>
    <mergeCell ref="A19:A25"/>
    <mergeCell ref="B19:N19"/>
    <mergeCell ref="B23:N23"/>
    <mergeCell ref="B24:N24"/>
    <mergeCell ref="B25:N25"/>
    <mergeCell ref="A17:D17"/>
    <mergeCell ref="E17:G17"/>
    <mergeCell ref="H17:M17"/>
    <mergeCell ref="A18:D18"/>
    <mergeCell ref="E18:N18"/>
  </mergeCells>
  <printOptions horizontalCentered="1"/>
  <pageMargins left="0.39370078740157483" right="0.39370078740157483" top="0.19685039370078741" bottom="0.74803149606299213" header="0.19685039370078741" footer="0.19685039370078741"/>
  <pageSetup paperSize="9" scale="85" orientation="landscape" r:id="rId1"/>
  <headerFooter>
    <oddFooter xml:space="preserve">&amp;C&amp;"-,Negrito"&amp;8Associação CHC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Cargos e Salários</vt:lpstr>
      <vt:lpstr>'Cargos e Salários'!Titulos_de_impressao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André Valadão</cp:lastModifiedBy>
  <cp:lastPrinted>2025-07-24T14:37:12Z</cp:lastPrinted>
  <dcterms:created xsi:type="dcterms:W3CDTF">2025-05-27T12:31:44Z</dcterms:created>
  <dcterms:modified xsi:type="dcterms:W3CDTF">2025-07-30T02:07:30Z</dcterms:modified>
</cp:coreProperties>
</file>